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90" windowWidth="15600" windowHeight="9285" tabRatio="668"/>
  </bookViews>
  <sheets>
    <sheet name="offerta economica Lotto 4" sheetId="13" r:id="rId1"/>
  </sheets>
  <definedNames>
    <definedName name="_xlnm.Print_Area" localSheetId="0">'offerta economica Lotto 4'!$B$5:$K$27</definedName>
  </definedNames>
  <calcPr calcId="125725" concurrentCalc="0"/>
</workbook>
</file>

<file path=xl/calcChain.xml><?xml version="1.0" encoding="utf-8"?>
<calcChain xmlns="http://schemas.openxmlformats.org/spreadsheetml/2006/main">
  <c r="K9" i="13"/>
  <c r="K6"/>
  <c r="K13"/>
  <c r="K12"/>
  <c r="F6"/>
  <c r="H6"/>
  <c r="F9"/>
  <c r="H9"/>
  <c r="F12"/>
  <c r="H12"/>
  <c r="F13"/>
  <c r="H13"/>
  <c r="F16"/>
  <c r="H16"/>
  <c r="F17"/>
  <c r="H17"/>
  <c r="F18"/>
  <c r="H18"/>
  <c r="F19"/>
  <c r="H19"/>
  <c r="F20"/>
  <c r="H20"/>
  <c r="F21"/>
  <c r="H21"/>
  <c r="F22"/>
  <c r="H22"/>
  <c r="H24"/>
  <c r="K16"/>
  <c r="K17"/>
  <c r="K18"/>
  <c r="K19"/>
  <c r="K20"/>
  <c r="K21"/>
  <c r="K22"/>
  <c r="K24"/>
  <c r="H27"/>
</calcChain>
</file>

<file path=xl/sharedStrings.xml><?xml version="1.0" encoding="utf-8"?>
<sst xmlns="http://schemas.openxmlformats.org/spreadsheetml/2006/main" count="47" uniqueCount="28">
  <si>
    <t xml:space="preserve">CENSIMENTO </t>
  </si>
  <si>
    <t>TARATURE</t>
  </si>
  <si>
    <t>CONVALIDE</t>
  </si>
  <si>
    <t>Autoclave e Lavaferri</t>
  </si>
  <si>
    <t>Termosaldatrice</t>
  </si>
  <si>
    <t>SUPP. INGEG.</t>
  </si>
  <si>
    <t>SUPP. TECNICO</t>
  </si>
  <si>
    <t>VERIF. SICUR.</t>
  </si>
  <si>
    <t>CONTROLLI FUNZ.</t>
  </si>
  <si>
    <t>REPERIBILITA' PER PACCHETTO</t>
  </si>
  <si>
    <t>SERVIZI OPZIONALI</t>
  </si>
  <si>
    <t>l'operatore econonico deve inserire lo sconto % su base d'asta 
(in cifre max 2 decimali)</t>
  </si>
  <si>
    <t>Importo risultante</t>
  </si>
  <si>
    <t>ANNI</t>
  </si>
  <si>
    <t>BASE D'ASTA UNITARIA</t>
  </si>
  <si>
    <t>l'operatore econonico deve inserire lo sconto % unico da applicare sulle singole % di incidenza del costo di manutenzione 
(in cifre max 2 decimali)</t>
  </si>
  <si>
    <t xml:space="preserve">Totale base d'asta </t>
  </si>
  <si>
    <t>QUANTITA'</t>
  </si>
  <si>
    <t>BASE D'ASTA ANNUALE</t>
  </si>
  <si>
    <t>BASE D'ASTA QUINQUENNALE</t>
  </si>
  <si>
    <r>
      <t xml:space="preserve">l'operatore econonico deve inserire i prezzi </t>
    </r>
    <r>
      <rPr>
        <i/>
        <u/>
        <sz val="11"/>
        <color theme="1"/>
        <rFont val="Calibri"/>
        <family val="2"/>
        <scheme val="minor"/>
      </rPr>
      <t xml:space="preserve">UNITARI </t>
    </r>
    <r>
      <rPr>
        <i/>
        <sz val="11"/>
        <color theme="1"/>
        <rFont val="Calibri"/>
        <family val="2"/>
        <scheme val="minor"/>
      </rPr>
      <t>che intende offrire
(in cifre max 2 decimali)</t>
    </r>
  </si>
  <si>
    <t xml:space="preserve">FORFAIT  ANNUO A TECNICO REPERIBILE </t>
  </si>
  <si>
    <t xml:space="preserve">SERVIZI A MISURA </t>
  </si>
  <si>
    <t>risultante prezzo totale offerto</t>
  </si>
  <si>
    <t>Ribasso % risultante offerto</t>
  </si>
  <si>
    <t xml:space="preserve">PACCHETTO </t>
  </si>
  <si>
    <t xml:space="preserve">censimento per 7.000 aparecchiature </t>
  </si>
  <si>
    <t>SERVIZIO A COPERTURA GLOBALE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</si>
</sst>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&quot;€&quot;\ #,##0.00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64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164" fontId="0" fillId="4" borderId="2" xfId="0" applyNumberForma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1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0" fillId="4" borderId="2" xfId="0" applyNumberFormat="1" applyFont="1" applyFill="1" applyBorder="1" applyAlignment="1" applyProtection="1">
      <alignment horizontal="center" vertical="center"/>
      <protection hidden="1"/>
    </xf>
    <xf numFmtId="1" fontId="0" fillId="4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0" xfId="0" applyNumberFormat="1" applyFill="1" applyBorder="1" applyAlignment="1" applyProtection="1">
      <alignment horizontal="center" vertical="center" wrapText="1"/>
      <protection hidden="1"/>
    </xf>
    <xf numFmtId="164" fontId="0" fillId="5" borderId="2" xfId="0" applyNumberForma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1" fontId="0" fillId="0" borderId="0" xfId="0" applyNumberFormat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3" fontId="0" fillId="4" borderId="2" xfId="0" applyNumberFormat="1" applyFill="1" applyBorder="1" applyAlignment="1" applyProtection="1">
      <alignment horizontal="center" vertical="center"/>
      <protection hidden="1"/>
    </xf>
    <xf numFmtId="0" fontId="0" fillId="4" borderId="2" xfId="0" applyFont="1" applyFill="1" applyBorder="1" applyAlignment="1" applyProtection="1">
      <alignment horizontal="center" vertical="center"/>
      <protection hidden="1"/>
    </xf>
    <xf numFmtId="164" fontId="0" fillId="0" borderId="0" xfId="0" applyNumberForma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16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2" xfId="0" applyNumberFormat="1" applyBorder="1" applyAlignment="1" applyProtection="1">
      <alignment horizontal="center" vertical="center" wrapText="1"/>
      <protection locked="0" hidden="1"/>
    </xf>
    <xf numFmtId="164" fontId="0" fillId="0" borderId="2" xfId="0" applyNumberFormat="1" applyFill="1" applyBorder="1" applyAlignment="1" applyProtection="1">
      <alignment horizontal="center" vertical="center" wrapText="1"/>
      <protection locked="0"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0" fontId="0" fillId="4" borderId="1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3" fillId="2" borderId="2" xfId="0" applyNumberFormat="1" applyFont="1" applyFill="1" applyBorder="1" applyAlignment="1" applyProtection="1">
      <alignment horizontal="center" vertical="center"/>
      <protection hidden="1"/>
    </xf>
  </cellXfs>
  <cellStyles count="4">
    <cellStyle name="Excel Built-in Normal" xfId="3"/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O27"/>
  <sheetViews>
    <sheetView tabSelected="1" topLeftCell="A7" zoomScale="73" zoomScaleNormal="73" workbookViewId="0">
      <selection activeCell="C9" sqref="C9"/>
    </sheetView>
  </sheetViews>
  <sheetFormatPr defaultRowHeight="15"/>
  <cols>
    <col min="1" max="1" width="9.140625" style="1"/>
    <col min="2" max="2" width="27.28515625" style="1" customWidth="1"/>
    <col min="3" max="3" width="57.28515625" style="1" customWidth="1"/>
    <col min="4" max="4" width="20.140625" style="1" customWidth="1"/>
    <col min="5" max="5" width="22.140625" style="19" customWidth="1"/>
    <col min="6" max="6" width="20.85546875" style="19" customWidth="1"/>
    <col min="7" max="7" width="12.28515625" style="19" customWidth="1"/>
    <col min="8" max="8" width="26.7109375" style="19" customWidth="1"/>
    <col min="9" max="10" width="59" style="3" customWidth="1"/>
    <col min="11" max="11" width="26.7109375" style="3" customWidth="1"/>
    <col min="12" max="16384" width="9.140625" style="1"/>
  </cols>
  <sheetData>
    <row r="4" spans="2:15">
      <c r="E4" s="2"/>
      <c r="F4" s="2"/>
      <c r="G4" s="2"/>
      <c r="H4" s="2"/>
    </row>
    <row r="5" spans="2:15" ht="33" customHeight="1">
      <c r="D5" s="4" t="s">
        <v>17</v>
      </c>
      <c r="E5" s="4" t="s">
        <v>14</v>
      </c>
      <c r="F5" s="4" t="s">
        <v>18</v>
      </c>
      <c r="G5" s="4" t="s">
        <v>13</v>
      </c>
      <c r="H5" s="4" t="s">
        <v>19</v>
      </c>
      <c r="I5" s="5" t="s">
        <v>11</v>
      </c>
      <c r="J5" s="6"/>
      <c r="K5" s="7" t="s">
        <v>12</v>
      </c>
    </row>
    <row r="6" spans="2:15" ht="39.950000000000003" customHeight="1">
      <c r="C6" s="8" t="s">
        <v>25</v>
      </c>
      <c r="D6" s="9">
        <v>1</v>
      </c>
      <c r="E6" s="10">
        <v>670000</v>
      </c>
      <c r="F6" s="10">
        <f>D6*E6</f>
        <v>670000</v>
      </c>
      <c r="G6" s="11">
        <v>5</v>
      </c>
      <c r="H6" s="10">
        <f>F6*G6</f>
        <v>3350000</v>
      </c>
      <c r="I6" s="31"/>
      <c r="J6" s="12"/>
      <c r="K6" s="13">
        <f>IF(I6="",0,H6-(H6*I6))</f>
        <v>0</v>
      </c>
    </row>
    <row r="7" spans="2:15" s="14" customFormat="1" ht="15" customHeight="1">
      <c r="C7" s="15"/>
      <c r="D7" s="15"/>
      <c r="E7" s="2"/>
      <c r="F7" s="2"/>
      <c r="G7" s="16"/>
      <c r="H7" s="2"/>
      <c r="I7" s="17"/>
      <c r="J7" s="18"/>
      <c r="K7" s="17"/>
    </row>
    <row r="8" spans="2:15" ht="52.5" customHeight="1">
      <c r="D8" s="4" t="s">
        <v>17</v>
      </c>
      <c r="E8" s="4" t="s">
        <v>14</v>
      </c>
      <c r="F8" s="4" t="s">
        <v>18</v>
      </c>
      <c r="G8" s="4" t="s">
        <v>13</v>
      </c>
      <c r="H8" s="4" t="s">
        <v>19</v>
      </c>
      <c r="I8" s="5" t="s">
        <v>15</v>
      </c>
      <c r="J8" s="6"/>
      <c r="K8" s="7" t="s">
        <v>12</v>
      </c>
    </row>
    <row r="9" spans="2:15" ht="39.950000000000003" customHeight="1">
      <c r="C9" s="8" t="s">
        <v>27</v>
      </c>
      <c r="D9" s="9">
        <v>1</v>
      </c>
      <c r="E9" s="10">
        <v>10576216.199999999</v>
      </c>
      <c r="F9" s="10">
        <f>D9*E9</f>
        <v>10576216.199999999</v>
      </c>
      <c r="G9" s="11">
        <v>5</v>
      </c>
      <c r="H9" s="10">
        <f>F9*G9</f>
        <v>52881081</v>
      </c>
      <c r="I9" s="31"/>
      <c r="J9" s="12"/>
      <c r="K9" s="13">
        <f>IF(I9="",0,H9-(H9*I9))</f>
        <v>0</v>
      </c>
    </row>
    <row r="10" spans="2:15" ht="15" customHeight="1">
      <c r="G10" s="20"/>
      <c r="J10" s="21"/>
    </row>
    <row r="11" spans="2:15" ht="54" customHeight="1">
      <c r="C11" s="8" t="s">
        <v>10</v>
      </c>
      <c r="D11" s="4" t="s">
        <v>17</v>
      </c>
      <c r="E11" s="4" t="s">
        <v>14</v>
      </c>
      <c r="F11" s="4" t="s">
        <v>18</v>
      </c>
      <c r="G11" s="4" t="s">
        <v>13</v>
      </c>
      <c r="H11" s="4" t="s">
        <v>19</v>
      </c>
      <c r="I11" s="6"/>
      <c r="J11" s="5" t="s">
        <v>20</v>
      </c>
      <c r="K11" s="7" t="s">
        <v>12</v>
      </c>
    </row>
    <row r="12" spans="2:15" ht="39.950000000000003" customHeight="1">
      <c r="B12" s="33" t="s">
        <v>0</v>
      </c>
      <c r="C12" s="22" t="s">
        <v>26</v>
      </c>
      <c r="D12" s="23">
        <v>7000</v>
      </c>
      <c r="E12" s="10">
        <v>5</v>
      </c>
      <c r="F12" s="10">
        <f>D12*E12</f>
        <v>35000</v>
      </c>
      <c r="G12" s="11"/>
      <c r="H12" s="10">
        <f>F12</f>
        <v>35000</v>
      </c>
      <c r="I12" s="12"/>
      <c r="J12" s="32"/>
      <c r="K12" s="13">
        <f>J12*D12</f>
        <v>0</v>
      </c>
    </row>
    <row r="13" spans="2:15" ht="39.950000000000003" customHeight="1">
      <c r="B13" s="22" t="s">
        <v>9</v>
      </c>
      <c r="C13" s="22" t="s">
        <v>21</v>
      </c>
      <c r="D13" s="23">
        <v>2</v>
      </c>
      <c r="E13" s="10">
        <v>30000</v>
      </c>
      <c r="F13" s="10">
        <f>D13*E13</f>
        <v>60000</v>
      </c>
      <c r="G13" s="11">
        <v>5</v>
      </c>
      <c r="H13" s="10">
        <f>F13*G13</f>
        <v>300000</v>
      </c>
      <c r="I13" s="12"/>
      <c r="J13" s="32"/>
      <c r="K13" s="13">
        <f>J13*D13*G13</f>
        <v>0</v>
      </c>
    </row>
    <row r="14" spans="2:15" ht="15" customHeight="1">
      <c r="G14" s="20"/>
      <c r="O14" s="14"/>
    </row>
    <row r="15" spans="2:15" ht="55.5" customHeight="1">
      <c r="C15" s="8" t="s">
        <v>22</v>
      </c>
      <c r="D15" s="4" t="s">
        <v>17</v>
      </c>
      <c r="E15" s="4" t="s">
        <v>14</v>
      </c>
      <c r="F15" s="4" t="s">
        <v>18</v>
      </c>
      <c r="G15" s="4" t="s">
        <v>13</v>
      </c>
      <c r="H15" s="4" t="s">
        <v>19</v>
      </c>
      <c r="I15" s="6"/>
      <c r="J15" s="5" t="s">
        <v>20</v>
      </c>
      <c r="K15" s="7" t="s">
        <v>12</v>
      </c>
    </row>
    <row r="16" spans="2:15" ht="39.950000000000003" customHeight="1">
      <c r="C16" s="24" t="s">
        <v>1</v>
      </c>
      <c r="D16" s="23">
        <v>690</v>
      </c>
      <c r="E16" s="10">
        <v>100</v>
      </c>
      <c r="F16" s="10">
        <f>D16*E16</f>
        <v>69000</v>
      </c>
      <c r="G16" s="11">
        <v>5</v>
      </c>
      <c r="H16" s="10">
        <f>F16*G16</f>
        <v>345000</v>
      </c>
      <c r="I16" s="25"/>
      <c r="J16" s="32"/>
      <c r="K16" s="13">
        <f>J16*D16*G16</f>
        <v>0</v>
      </c>
    </row>
    <row r="17" spans="2:11" ht="39.950000000000003" customHeight="1">
      <c r="B17" s="35" t="s">
        <v>2</v>
      </c>
      <c r="C17" s="26" t="s">
        <v>3</v>
      </c>
      <c r="D17" s="23">
        <v>160</v>
      </c>
      <c r="E17" s="10">
        <v>700</v>
      </c>
      <c r="F17" s="10">
        <f t="shared" ref="F17:F22" si="0">D17*E17</f>
        <v>112000</v>
      </c>
      <c r="G17" s="11">
        <v>5</v>
      </c>
      <c r="H17" s="10">
        <f t="shared" ref="H17:H22" si="1">F17*G17</f>
        <v>560000</v>
      </c>
      <c r="I17" s="25"/>
      <c r="J17" s="32"/>
      <c r="K17" s="13">
        <f t="shared" ref="K17:K22" si="2">J17*D17*G17</f>
        <v>0</v>
      </c>
    </row>
    <row r="18" spans="2:11" ht="39.950000000000003" customHeight="1">
      <c r="B18" s="36"/>
      <c r="C18" s="27" t="s">
        <v>4</v>
      </c>
      <c r="D18" s="23">
        <v>70</v>
      </c>
      <c r="E18" s="10">
        <v>190</v>
      </c>
      <c r="F18" s="10">
        <f t="shared" si="0"/>
        <v>13300</v>
      </c>
      <c r="G18" s="11">
        <v>5</v>
      </c>
      <c r="H18" s="10">
        <f t="shared" si="1"/>
        <v>66500</v>
      </c>
      <c r="I18" s="25"/>
      <c r="J18" s="32"/>
      <c r="K18" s="13">
        <f t="shared" si="2"/>
        <v>0</v>
      </c>
    </row>
    <row r="19" spans="2:11" ht="39.950000000000003" customHeight="1">
      <c r="C19" s="24" t="s">
        <v>5</v>
      </c>
      <c r="D19" s="23">
        <v>1390</v>
      </c>
      <c r="E19" s="10">
        <v>60</v>
      </c>
      <c r="F19" s="10">
        <f t="shared" si="0"/>
        <v>83400</v>
      </c>
      <c r="G19" s="11">
        <v>5</v>
      </c>
      <c r="H19" s="10">
        <f t="shared" si="1"/>
        <v>417000</v>
      </c>
      <c r="I19" s="25"/>
      <c r="J19" s="32"/>
      <c r="K19" s="13">
        <f t="shared" si="2"/>
        <v>0</v>
      </c>
    </row>
    <row r="20" spans="2:11" ht="39.950000000000003" customHeight="1">
      <c r="C20" s="24" t="s">
        <v>6</v>
      </c>
      <c r="D20" s="23">
        <v>300</v>
      </c>
      <c r="E20" s="10">
        <v>40</v>
      </c>
      <c r="F20" s="10">
        <f t="shared" si="0"/>
        <v>12000</v>
      </c>
      <c r="G20" s="11">
        <v>5</v>
      </c>
      <c r="H20" s="10">
        <f t="shared" si="1"/>
        <v>60000</v>
      </c>
      <c r="I20" s="25"/>
      <c r="J20" s="32"/>
      <c r="K20" s="13">
        <f t="shared" si="2"/>
        <v>0</v>
      </c>
    </row>
    <row r="21" spans="2:11" ht="39.950000000000003" customHeight="1">
      <c r="C21" s="24" t="s">
        <v>7</v>
      </c>
      <c r="D21" s="23">
        <v>5200</v>
      </c>
      <c r="E21" s="10">
        <v>13</v>
      </c>
      <c r="F21" s="10">
        <f t="shared" si="0"/>
        <v>67600</v>
      </c>
      <c r="G21" s="11">
        <v>5</v>
      </c>
      <c r="H21" s="10">
        <f t="shared" si="1"/>
        <v>338000</v>
      </c>
      <c r="I21" s="25"/>
      <c r="J21" s="32"/>
      <c r="K21" s="13">
        <f t="shared" si="2"/>
        <v>0</v>
      </c>
    </row>
    <row r="22" spans="2:11" ht="39.950000000000003" customHeight="1">
      <c r="C22" s="24" t="s">
        <v>8</v>
      </c>
      <c r="D22" s="23">
        <v>2300</v>
      </c>
      <c r="E22" s="10">
        <v>30</v>
      </c>
      <c r="F22" s="10">
        <f t="shared" si="0"/>
        <v>69000</v>
      </c>
      <c r="G22" s="11">
        <v>5</v>
      </c>
      <c r="H22" s="10">
        <f t="shared" si="1"/>
        <v>345000</v>
      </c>
      <c r="I22" s="25"/>
      <c r="J22" s="32"/>
      <c r="K22" s="13">
        <f t="shared" si="2"/>
        <v>0</v>
      </c>
    </row>
    <row r="24" spans="2:11" ht="60" customHeight="1">
      <c r="F24" s="37" t="s">
        <v>16</v>
      </c>
      <c r="G24" s="37"/>
      <c r="H24" s="34">
        <f>SUM(H6:H23)</f>
        <v>58697581</v>
      </c>
      <c r="J24" s="28" t="s">
        <v>23</v>
      </c>
      <c r="K24" s="29">
        <f>SUM(K6:K23)</f>
        <v>0</v>
      </c>
    </row>
    <row r="27" spans="2:11" ht="60" customHeight="1">
      <c r="F27" s="38" t="s">
        <v>24</v>
      </c>
      <c r="G27" s="38"/>
      <c r="H27" s="30">
        <f>(H24-K24)/H24</f>
        <v>1</v>
      </c>
    </row>
  </sheetData>
  <mergeCells count="3">
    <mergeCell ref="B17:B18"/>
    <mergeCell ref="F24:G24"/>
    <mergeCell ref="F27:G27"/>
  </mergeCells>
  <dataValidations count="1">
    <dataValidation type="decimal" operator="lessThanOrEqual" allowBlank="1" showInputMessage="1" showErrorMessage="1" sqref="J12:J13 J16:J22">
      <formula1>E12</formula1>
    </dataValidation>
  </dataValidations>
  <printOptions horizontalCentered="1" verticalCentered="1"/>
  <pageMargins left="0" right="0" top="0" bottom="0" header="0.31496062992125984" footer="0.31496062992125984"/>
  <pageSetup paperSize="9" scale="43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 4</vt:lpstr>
      <vt:lpstr>'offerta economica Lotto 4'!Area_stampa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Fanelli</dc:creator>
  <cp:lastModifiedBy>l.grillo</cp:lastModifiedBy>
  <cp:lastPrinted>2017-03-22T17:07:02Z</cp:lastPrinted>
  <dcterms:created xsi:type="dcterms:W3CDTF">2017-03-02T14:29:10Z</dcterms:created>
  <dcterms:modified xsi:type="dcterms:W3CDTF">2017-03-27T14:32:21Z</dcterms:modified>
</cp:coreProperties>
</file>